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trim'!$6:$6</definedName>
    <definedName name="_xlnm.Print_Area" localSheetId="0">'raport trim'!$A$1:$E$184</definedName>
  </definedNames>
  <calcPr fullCalcOnLoad="1"/>
</workbook>
</file>

<file path=xl/sharedStrings.xml><?xml version="1.0" encoding="utf-8"?>
<sst xmlns="http://schemas.openxmlformats.org/spreadsheetml/2006/main" count="333" uniqueCount="207">
  <si>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</si>
  <si>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</si>
  <si>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</si>
  <si>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</si>
  <si>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</si>
  <si>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</si>
  <si>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</si>
  <si>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</si>
  <si>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</si>
  <si>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</si>
  <si>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</si>
  <si>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</si>
  <si>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</si>
  <si>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</si>
  <si>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</si>
  <si>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</si>
  <si>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</si>
  <si>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</si>
  <si>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</si>
  <si>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</si>
  <si>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</si>
  <si>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</si>
  <si>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</si>
  <si>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</si>
  <si>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</si>
  <si>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</si>
  <si>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</si>
  <si>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</si>
  <si>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</si>
  <si>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</si>
  <si>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</si>
  <si>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</si>
  <si>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</si>
  <si>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</si>
  <si>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</si>
  <si>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</si>
  <si>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</si>
  <si>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</si>
  <si>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</si>
  <si>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</si>
  <si>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</si>
  <si>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</si>
  <si>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</si>
  <si>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</si>
  <si>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</si>
  <si>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</si>
  <si>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</si>
  <si>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</si>
  <si>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</si>
  <si>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</si>
  <si>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</si>
  <si>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</si>
  <si>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</si>
  <si>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</si>
  <si>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</si>
  <si>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</si>
  <si>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</si>
  <si>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</si>
  <si>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</si>
  <si>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</si>
  <si>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</si>
  <si>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</si>
  <si>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</si>
  <si>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</si>
  <si>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</si>
  <si>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</si>
  <si>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</si>
  <si>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</si>
  <si>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</si>
  <si>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</si>
  <si>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</si>
  <si>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</si>
  <si>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</si>
  <si>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</si>
  <si>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</si>
  <si>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</si>
  <si>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</si>
  <si>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</si>
  <si>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</si>
  <si>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</si>
  <si>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</si>
  <si>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</si>
  <si>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</si>
  <si>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</si>
  <si>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</si>
  <si>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</si>
  <si>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</si>
  <si>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</si>
  <si>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</si>
  <si>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</si>
  <si>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</si>
  <si>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</si>
  <si>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</si>
  <si>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</si>
  <si>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</si>
  <si>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</si>
  <si>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</si>
  <si>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</si>
  <si>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</si>
  <si>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</si>
  <si>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</si>
  <si>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</si>
  <si>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</si>
  <si>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</si>
  <si>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</si>
  <si>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</si>
  <si>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</si>
  <si>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</si>
  <si>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</si>
  <si>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</si>
  <si>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</si>
  <si>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</si>
  <si>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</si>
  <si>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</si>
  <si>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</si>
  <si>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</si>
  <si>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</si>
  <si>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</si>
  <si>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</si>
  <si>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</si>
  <si>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</si>
  <si>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</si>
  <si>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</si>
  <si>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</si>
  <si>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</si>
  <si>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</si>
  <si>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</si>
  <si>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</si>
  <si>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</si>
  <si>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</si>
  <si>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</si>
  <si>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</si>
  <si>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</si>
  <si>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</si>
  <si>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</si>
  <si>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</si>
  <si>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</si>
  <si>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</si>
  <si>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</si>
  <si>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</si>
  <si>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</si>
  <si>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</si>
  <si>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</si>
  <si>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</si>
  <si>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</si>
  <si>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</si>
  <si>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</si>
  <si>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</si>
  <si>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</si>
  <si>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</si>
  <si>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</si>
  <si>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</si>
  <si>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</si>
  <si>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ANEXA NR.2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</si>
  <si>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</si>
  <si>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</si>
  <si>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</si>
  <si>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</si>
  <si>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</si>
  <si>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</si>
  <si>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</si>
  <si>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</si>
  <si>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</si>
  <si>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</si>
  <si>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</si>
  <si>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</si>
  <si>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</si>
  <si>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</si>
  <si>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</si>
  <si>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</si>
  <si>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</si>
  <si>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</si>
  <si>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</si>
  <si>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</si>
  <si>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</si>
  <si>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</si>
  <si>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</si>
  <si>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</si>
  <si>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</si>
  <si>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</si>
  <si>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</si>
  <si>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</si>
  <si>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</si>
  <si>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</si>
  <si>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</si>
  <si>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</si>
  <si>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</si>
  <si>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</si>
  <si>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bunuri şi servicii, din care: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</si>
  <si>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</si>
  <si>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</si>
  <si>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</si>
  <si>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</si>
  <si>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</si>
  <si>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</si>
  <si>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</si>
  <si>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</si>
  <si>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</si>
  <si>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</si>
  <si>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</si>
  <si>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</si>
  <si>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Prevederi              6 luni 2018</t>
  </si>
  <si>
    <t>Plăţi la 30.06.2018</t>
  </si>
  <si>
    <t>51.02.55</t>
  </si>
  <si>
    <t>la Hotărârea nr. 287/26.07.2018</t>
  </si>
  <si>
    <t>PREŞEDINTE DE ŞEDINŢĂ</t>
  </si>
  <si>
    <t>DOREL VOICU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</si>
</sst>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5" fillId="23" borderId="8" applyNumberFormat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5</xdr:row>
      <xdr:rowOff>752475</xdr:rowOff>
    </xdr:from>
    <xdr:to>
      <xdr:col>5</xdr:col>
      <xdr:colOff>9525</xdr:colOff>
      <xdr:row>5</xdr:row>
      <xdr:rowOff>752475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925050" y="18478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7.7109375" style="0" customWidth="1"/>
    <col min="2" max="2" width="75.140625" style="0" customWidth="1"/>
    <col min="3" max="3" width="17.7109375" style="3" customWidth="1"/>
    <col min="4" max="4" width="25.28125" style="1" customWidth="1"/>
    <col min="5" max="5" width="23.00390625" style="4" customWidth="1"/>
    <col min="6" max="6" width="12.00390625" style="0" customWidth="1"/>
  </cols>
  <sheetData>
    <row r="1" spans="1:5" s="7" customFormat="1" ht="20.25">
      <c r="A1" s="88"/>
      <c r="B1" s="88"/>
      <c r="C1" s="5"/>
      <c r="D1" s="1"/>
      <c r="E1" s="64" t="s">
        <v>153</v>
      </c>
    </row>
    <row r="2" spans="1:5" s="7" customFormat="1" ht="20.25">
      <c r="A2" s="65"/>
      <c r="B2" s="65"/>
      <c r="C2" s="96" t="s">
        <v>204</v>
      </c>
      <c r="D2" s="96"/>
      <c r="E2" s="96"/>
    </row>
    <row r="3" spans="1:7" s="7" customFormat="1" ht="24" customHeight="1">
      <c r="A3" s="89" t="s">
        <v>192</v>
      </c>
      <c r="B3" s="89"/>
      <c r="C3" s="89"/>
      <c r="D3" s="89"/>
      <c r="E3" s="89"/>
      <c r="F3" s="8"/>
      <c r="G3" s="8"/>
    </row>
    <row r="4" spans="1:7" s="7" customFormat="1" ht="27.75" hidden="1">
      <c r="A4" s="2"/>
      <c r="B4" s="2"/>
      <c r="C4" s="2"/>
      <c r="D4" s="55"/>
      <c r="E4" s="2"/>
      <c r="F4" s="8"/>
      <c r="G4" s="8"/>
    </row>
    <row r="5" spans="2:5" s="7" customFormat="1" ht="21.75" customHeight="1">
      <c r="B5" s="9"/>
      <c r="C5" s="5"/>
      <c r="D5" s="1"/>
      <c r="E5" s="10" t="s">
        <v>0</v>
      </c>
    </row>
    <row r="6" spans="1:5" s="58" customFormat="1" ht="59.25" customHeight="1">
      <c r="A6" s="60" t="s">
        <v>1</v>
      </c>
      <c r="B6" s="61" t="s">
        <v>151</v>
      </c>
      <c r="C6" s="62" t="s">
        <v>2</v>
      </c>
      <c r="D6" s="63" t="s">
        <v>201</v>
      </c>
      <c r="E6" s="60" t="s">
        <v>202</v>
      </c>
    </row>
    <row r="7" spans="1:5" s="11" customFormat="1" ht="20.25" customHeight="1" hidden="1">
      <c r="A7" s="42">
        <v>0</v>
      </c>
      <c r="B7" s="42">
        <v>1</v>
      </c>
      <c r="C7" s="27">
        <v>2</v>
      </c>
      <c r="D7" s="19"/>
      <c r="E7" s="27">
        <v>3</v>
      </c>
    </row>
    <row r="8" spans="1:5" s="16" customFormat="1" ht="23.25" hidden="1">
      <c r="A8" s="52" t="s">
        <v>3</v>
      </c>
      <c r="B8" s="47" t="s">
        <v>117</v>
      </c>
      <c r="C8" s="48" t="s">
        <v>4</v>
      </c>
      <c r="D8" s="54"/>
      <c r="E8" s="49">
        <f>SUM(E9+E10)</f>
        <v>221202323</v>
      </c>
    </row>
    <row r="9" spans="1:5" s="16" customFormat="1" ht="20.25" hidden="1">
      <c r="A9" s="51" t="s">
        <v>112</v>
      </c>
      <c r="B9" s="13" t="s">
        <v>109</v>
      </c>
      <c r="C9" s="14" t="s">
        <v>114</v>
      </c>
      <c r="D9" s="54"/>
      <c r="E9" s="15">
        <v>194777222</v>
      </c>
    </row>
    <row r="10" spans="1:5" s="16" customFormat="1" ht="20.25" hidden="1">
      <c r="A10" s="51" t="s">
        <v>113</v>
      </c>
      <c r="B10" s="13" t="s">
        <v>110</v>
      </c>
      <c r="C10" s="14" t="s">
        <v>115</v>
      </c>
      <c r="D10" s="54"/>
      <c r="E10" s="15">
        <v>26425101</v>
      </c>
    </row>
    <row r="11" spans="1:5" s="16" customFormat="1" ht="20.25" hidden="1">
      <c r="A11" s="12"/>
      <c r="B11" s="13"/>
      <c r="C11" s="14"/>
      <c r="D11" s="54"/>
      <c r="E11" s="15"/>
    </row>
    <row r="12" spans="1:5" s="16" customFormat="1" ht="23.25">
      <c r="A12" s="52"/>
      <c r="B12" s="47" t="s">
        <v>111</v>
      </c>
      <c r="C12" s="50">
        <v>49.02</v>
      </c>
      <c r="D12" s="49">
        <f>SUM(D13+D104)</f>
        <v>246995000</v>
      </c>
      <c r="E12" s="49">
        <f>SUM(E13+E104)</f>
        <v>208115857</v>
      </c>
    </row>
    <row r="13" spans="1:5" s="16" customFormat="1" ht="20.25">
      <c r="A13" s="51" t="s">
        <v>112</v>
      </c>
      <c r="B13" s="13" t="s">
        <v>107</v>
      </c>
      <c r="C13" s="17" t="s">
        <v>160</v>
      </c>
      <c r="D13" s="15">
        <f>SUM(D14+D21+D27+D37+D46+D54+D62+D70+D79+D83+D86+D88+D92+D94+D102)</f>
        <v>219253000</v>
      </c>
      <c r="E13" s="15">
        <f>SUM(E14+E21+E27+E37+E46+E54+E62+E70+E79+E83+E86+E88+E92+E94+E102)</f>
        <v>197847242</v>
      </c>
    </row>
    <row r="14" spans="1:5" s="7" customFormat="1" ht="20.25">
      <c r="A14" s="27">
        <v>1</v>
      </c>
      <c r="B14" s="74" t="s">
        <v>5</v>
      </c>
      <c r="C14" s="32" t="s">
        <v>6</v>
      </c>
      <c r="D14" s="19">
        <f>SUM(D15+D16+D17+D18+D19+D20)</f>
        <v>34225000</v>
      </c>
      <c r="E14" s="19">
        <f>SUM(E15+E16+E17+E18+E19+E20)</f>
        <v>28041203</v>
      </c>
    </row>
    <row r="15" spans="1:5" s="7" customFormat="1" ht="20.25">
      <c r="A15" s="75"/>
      <c r="B15" s="76" t="s">
        <v>7</v>
      </c>
      <c r="C15" s="77" t="s">
        <v>8</v>
      </c>
      <c r="D15" s="56">
        <v>19118000</v>
      </c>
      <c r="E15" s="23">
        <v>17254935</v>
      </c>
    </row>
    <row r="16" spans="1:5" s="7" customFormat="1" ht="20.25">
      <c r="A16" s="75"/>
      <c r="B16" s="76" t="s">
        <v>9</v>
      </c>
      <c r="C16" s="77" t="s">
        <v>10</v>
      </c>
      <c r="D16" s="56">
        <v>14798000</v>
      </c>
      <c r="E16" s="23">
        <v>10666837</v>
      </c>
    </row>
    <row r="17" spans="1:5" s="7" customFormat="1" ht="20.25">
      <c r="A17" s="75"/>
      <c r="B17" s="76" t="s">
        <v>164</v>
      </c>
      <c r="C17" s="77" t="s">
        <v>203</v>
      </c>
      <c r="D17" s="56">
        <v>73000</v>
      </c>
      <c r="E17" s="23">
        <v>0</v>
      </c>
    </row>
    <row r="18" spans="1:5" s="7" customFormat="1" ht="20.25">
      <c r="A18" s="75"/>
      <c r="B18" s="76" t="s">
        <v>35</v>
      </c>
      <c r="C18" s="77" t="s">
        <v>193</v>
      </c>
      <c r="D18" s="56">
        <v>236000</v>
      </c>
      <c r="E18" s="23">
        <v>199500</v>
      </c>
    </row>
    <row r="19" spans="1:5" s="7" customFormat="1" ht="40.5" hidden="1">
      <c r="A19" s="75"/>
      <c r="B19" s="76" t="s">
        <v>15</v>
      </c>
      <c r="C19" s="77" t="s">
        <v>16</v>
      </c>
      <c r="D19" s="56"/>
      <c r="E19" s="23"/>
    </row>
    <row r="20" spans="1:5" s="7" customFormat="1" ht="21" customHeight="1">
      <c r="A20" s="75"/>
      <c r="B20" s="76" t="s">
        <v>126</v>
      </c>
      <c r="C20" s="77" t="s">
        <v>128</v>
      </c>
      <c r="D20" s="56">
        <v>0</v>
      </c>
      <c r="E20" s="23">
        <v>-80069</v>
      </c>
    </row>
    <row r="21" spans="1:8" s="7" customFormat="1" ht="20.25">
      <c r="A21" s="27">
        <v>2</v>
      </c>
      <c r="B21" s="74" t="s">
        <v>17</v>
      </c>
      <c r="C21" s="32" t="s">
        <v>18</v>
      </c>
      <c r="D21" s="19">
        <f>SUM(D22+D23+D24+D25)</f>
        <v>1719000</v>
      </c>
      <c r="E21" s="19">
        <f>SUM(E22+E23+E24+E25)</f>
        <v>1642806</v>
      </c>
      <c r="F21" s="24"/>
      <c r="G21" s="24"/>
      <c r="H21" s="24"/>
    </row>
    <row r="22" spans="1:9" s="7" customFormat="1" ht="20.25">
      <c r="A22" s="75"/>
      <c r="B22" s="76" t="s">
        <v>7</v>
      </c>
      <c r="C22" s="77" t="s">
        <v>162</v>
      </c>
      <c r="D22" s="23">
        <v>1602000</v>
      </c>
      <c r="E22" s="23">
        <v>1561247</v>
      </c>
      <c r="F22" s="25"/>
      <c r="G22" s="25"/>
      <c r="H22" s="25"/>
      <c r="I22" s="25"/>
    </row>
    <row r="23" spans="1:9" s="7" customFormat="1" ht="20.25" customHeight="1">
      <c r="A23" s="75"/>
      <c r="B23" s="76" t="s">
        <v>9</v>
      </c>
      <c r="C23" s="77" t="s">
        <v>163</v>
      </c>
      <c r="D23" s="56">
        <v>117000</v>
      </c>
      <c r="E23" s="23">
        <v>81559</v>
      </c>
      <c r="F23" s="25"/>
      <c r="G23" s="25"/>
      <c r="H23" s="25"/>
      <c r="I23" s="25"/>
    </row>
    <row r="24" spans="1:9" s="7" customFormat="1" ht="20.25" customHeight="1">
      <c r="A24" s="75"/>
      <c r="B24" s="76" t="s">
        <v>194</v>
      </c>
      <c r="C24" s="77" t="s">
        <v>195</v>
      </c>
      <c r="D24" s="56">
        <v>0</v>
      </c>
      <c r="E24" s="23">
        <v>0</v>
      </c>
      <c r="F24" s="25"/>
      <c r="G24" s="25"/>
      <c r="H24" s="25"/>
      <c r="I24" s="25"/>
    </row>
    <row r="25" spans="1:9" s="7" customFormat="1" ht="40.5" hidden="1">
      <c r="A25" s="75"/>
      <c r="B25" s="76" t="s">
        <v>15</v>
      </c>
      <c r="C25" s="77" t="s">
        <v>19</v>
      </c>
      <c r="D25" s="56">
        <v>0</v>
      </c>
      <c r="E25" s="23">
        <f>SUM(E26)</f>
        <v>0</v>
      </c>
      <c r="F25" s="25"/>
      <c r="G25" s="25"/>
      <c r="H25" s="25"/>
      <c r="I25" s="25"/>
    </row>
    <row r="26" spans="1:9" s="7" customFormat="1" ht="21" customHeight="1" hidden="1">
      <c r="A26" s="75"/>
      <c r="B26" s="76" t="s">
        <v>126</v>
      </c>
      <c r="C26" s="77" t="s">
        <v>129</v>
      </c>
      <c r="D26" s="56">
        <v>0</v>
      </c>
      <c r="E26" s="23">
        <v>0</v>
      </c>
      <c r="F26" s="25"/>
      <c r="G26" s="25"/>
      <c r="H26" s="25"/>
      <c r="I26" s="25"/>
    </row>
    <row r="27" spans="1:9" s="7" customFormat="1" ht="22.5" customHeight="1">
      <c r="A27" s="27">
        <v>3</v>
      </c>
      <c r="B27" s="74" t="s">
        <v>21</v>
      </c>
      <c r="C27" s="32" t="s">
        <v>22</v>
      </c>
      <c r="D27" s="19">
        <f>SUM(D28+D29+D30)</f>
        <v>3031000</v>
      </c>
      <c r="E27" s="19">
        <f>SUM(E28+E29+E30)</f>
        <v>2797073</v>
      </c>
      <c r="F27" s="25"/>
      <c r="G27" s="25"/>
      <c r="H27" s="25"/>
      <c r="I27" s="25"/>
    </row>
    <row r="28" spans="1:9" s="7" customFormat="1" ht="20.25">
      <c r="A28" s="75"/>
      <c r="B28" s="76" t="s">
        <v>9</v>
      </c>
      <c r="C28" s="78" t="s">
        <v>23</v>
      </c>
      <c r="D28" s="56">
        <v>21000</v>
      </c>
      <c r="E28" s="22">
        <v>19798</v>
      </c>
      <c r="F28" s="25"/>
      <c r="G28" s="25"/>
      <c r="H28" s="25"/>
      <c r="I28" s="25"/>
    </row>
    <row r="29" spans="1:9" s="7" customFormat="1" ht="20.25">
      <c r="A29" s="75"/>
      <c r="B29" s="76" t="s">
        <v>118</v>
      </c>
      <c r="C29" s="77" t="s">
        <v>24</v>
      </c>
      <c r="D29" s="56">
        <v>3010000</v>
      </c>
      <c r="E29" s="23">
        <v>2777275</v>
      </c>
      <c r="F29" s="25"/>
      <c r="G29" s="25"/>
      <c r="H29" s="25"/>
      <c r="I29" s="25"/>
    </row>
    <row r="30" spans="1:5" s="7" customFormat="1" ht="21.75" customHeight="1" hidden="1">
      <c r="A30" s="26"/>
      <c r="B30" s="79" t="s">
        <v>15</v>
      </c>
      <c r="C30" s="77" t="s">
        <v>25</v>
      </c>
      <c r="D30" s="56">
        <f>SUM(D31)</f>
        <v>0</v>
      </c>
      <c r="E30" s="56">
        <f>SUM(E31)</f>
        <v>0</v>
      </c>
    </row>
    <row r="31" spans="1:5" s="7" customFormat="1" ht="21.75" customHeight="1" hidden="1">
      <c r="A31" s="26"/>
      <c r="B31" s="76" t="s">
        <v>126</v>
      </c>
      <c r="C31" s="77" t="s">
        <v>130</v>
      </c>
      <c r="D31" s="56"/>
      <c r="E31" s="56">
        <v>0</v>
      </c>
    </row>
    <row r="32" spans="1:9" s="7" customFormat="1" ht="34.5" customHeight="1" hidden="1">
      <c r="A32" s="27"/>
      <c r="B32" s="74" t="s">
        <v>26</v>
      </c>
      <c r="C32" s="32" t="s">
        <v>27</v>
      </c>
      <c r="D32" s="19">
        <f>SUM(D33+D35)</f>
        <v>0</v>
      </c>
      <c r="E32" s="19">
        <f>SUM(E33+E35)</f>
        <v>0</v>
      </c>
      <c r="F32" s="25"/>
      <c r="G32" s="25"/>
      <c r="H32" s="25"/>
      <c r="I32" s="25"/>
    </row>
    <row r="33" spans="1:9" s="7" customFormat="1" ht="20.25" hidden="1">
      <c r="A33" s="75"/>
      <c r="B33" s="76" t="s">
        <v>33</v>
      </c>
      <c r="C33" s="77" t="s">
        <v>28</v>
      </c>
      <c r="D33" s="23">
        <f>SUM(D34)</f>
        <v>0</v>
      </c>
      <c r="E33" s="23">
        <f>SUM(E34)</f>
        <v>0</v>
      </c>
      <c r="F33" s="25"/>
      <c r="G33" s="25"/>
      <c r="H33" s="25"/>
      <c r="I33" s="25"/>
    </row>
    <row r="34" spans="1:9" s="7" customFormat="1" ht="21.75" customHeight="1" hidden="1">
      <c r="A34" s="75"/>
      <c r="B34" s="76" t="s">
        <v>127</v>
      </c>
      <c r="C34" s="77" t="s">
        <v>131</v>
      </c>
      <c r="D34" s="56"/>
      <c r="E34" s="23"/>
      <c r="F34" s="25"/>
      <c r="G34" s="25"/>
      <c r="H34" s="25"/>
      <c r="I34" s="25"/>
    </row>
    <row r="35" spans="1:13" s="30" customFormat="1" ht="20.25" customHeight="1" hidden="1">
      <c r="A35" s="75"/>
      <c r="B35" s="80" t="s">
        <v>15</v>
      </c>
      <c r="C35" s="81" t="s">
        <v>29</v>
      </c>
      <c r="D35" s="56">
        <v>0</v>
      </c>
      <c r="E35" s="22">
        <f>SUM(E36)</f>
        <v>0</v>
      </c>
      <c r="F35" s="29"/>
      <c r="G35" s="29"/>
      <c r="H35" s="29"/>
      <c r="I35" s="29"/>
      <c r="J35" s="29"/>
      <c r="K35" s="29"/>
      <c r="L35" s="29"/>
      <c r="M35" s="29"/>
    </row>
    <row r="36" spans="1:13" s="30" customFormat="1" ht="20.25" customHeight="1" hidden="1">
      <c r="A36" s="75"/>
      <c r="B36" s="76" t="s">
        <v>126</v>
      </c>
      <c r="C36" s="81" t="s">
        <v>149</v>
      </c>
      <c r="D36" s="56">
        <v>0</v>
      </c>
      <c r="E36" s="22">
        <v>0</v>
      </c>
      <c r="F36" s="29"/>
      <c r="G36" s="29"/>
      <c r="H36" s="29"/>
      <c r="I36" s="29"/>
      <c r="J36" s="29"/>
      <c r="K36" s="29"/>
      <c r="L36" s="29"/>
      <c r="M36" s="29"/>
    </row>
    <row r="37" spans="1:5" s="7" customFormat="1" ht="20.25">
      <c r="A37" s="27">
        <v>4</v>
      </c>
      <c r="B37" s="74" t="s">
        <v>30</v>
      </c>
      <c r="C37" s="32" t="s">
        <v>31</v>
      </c>
      <c r="D37" s="19">
        <f>SUM(D41+D44)</f>
        <v>13847000</v>
      </c>
      <c r="E37" s="19">
        <f>SUM(E41+E44)</f>
        <v>13328727</v>
      </c>
    </row>
    <row r="38" spans="1:5" s="7" customFormat="1" ht="20.25" hidden="1">
      <c r="A38" s="75"/>
      <c r="B38" s="76" t="s">
        <v>9</v>
      </c>
      <c r="C38" s="77" t="s">
        <v>32</v>
      </c>
      <c r="D38" s="56"/>
      <c r="E38" s="31">
        <v>0</v>
      </c>
    </row>
    <row r="39" spans="1:5" s="7" customFormat="1" ht="20.25" hidden="1">
      <c r="A39" s="75"/>
      <c r="B39" s="76" t="s">
        <v>33</v>
      </c>
      <c r="C39" s="77" t="s">
        <v>34</v>
      </c>
      <c r="D39" s="56">
        <f>SUM(D40)</f>
        <v>0</v>
      </c>
      <c r="E39" s="56">
        <f>SUM(E40)</f>
        <v>0</v>
      </c>
    </row>
    <row r="40" spans="1:5" s="7" customFormat="1" ht="21.75" customHeight="1" hidden="1">
      <c r="A40" s="75"/>
      <c r="B40" s="76" t="s">
        <v>127</v>
      </c>
      <c r="C40" s="77" t="s">
        <v>132</v>
      </c>
      <c r="D40" s="56"/>
      <c r="E40" s="22"/>
    </row>
    <row r="41" spans="1:5" s="11" customFormat="1" ht="20.25">
      <c r="A41" s="27"/>
      <c r="B41" s="82" t="s">
        <v>119</v>
      </c>
      <c r="C41" s="32"/>
      <c r="D41" s="33">
        <f>SUM(D42)</f>
        <v>13818000</v>
      </c>
      <c r="E41" s="33">
        <f>SUM(E42)</f>
        <v>13328000</v>
      </c>
    </row>
    <row r="42" spans="1:5" s="7" customFormat="1" ht="20.25" hidden="1">
      <c r="A42" s="75"/>
      <c r="B42" s="76" t="s">
        <v>33</v>
      </c>
      <c r="C42" s="77" t="s">
        <v>34</v>
      </c>
      <c r="D42" s="56">
        <f>SUM(D43)</f>
        <v>13818000</v>
      </c>
      <c r="E42" s="56">
        <f>SUM(E43)</f>
        <v>13328000</v>
      </c>
    </row>
    <row r="43" spans="1:5" s="7" customFormat="1" ht="24.75" customHeight="1">
      <c r="A43" s="75"/>
      <c r="B43" s="76" t="s">
        <v>127</v>
      </c>
      <c r="C43" s="77" t="s">
        <v>132</v>
      </c>
      <c r="D43" s="56">
        <v>13818000</v>
      </c>
      <c r="E43" s="22">
        <v>13328000</v>
      </c>
    </row>
    <row r="44" spans="1:5" s="7" customFormat="1" ht="20.25">
      <c r="A44" s="27"/>
      <c r="B44" s="74" t="s">
        <v>37</v>
      </c>
      <c r="C44" s="77"/>
      <c r="D44" s="33">
        <f>SUM(D45)</f>
        <v>29000</v>
      </c>
      <c r="E44" s="33">
        <f>SUM(E45)</f>
        <v>727</v>
      </c>
    </row>
    <row r="45" spans="1:5" s="7" customFormat="1" ht="20.25">
      <c r="A45" s="75"/>
      <c r="B45" s="76" t="s">
        <v>9</v>
      </c>
      <c r="C45" s="77" t="s">
        <v>32</v>
      </c>
      <c r="D45" s="56">
        <v>29000</v>
      </c>
      <c r="E45" s="23">
        <v>727</v>
      </c>
    </row>
    <row r="46" spans="1:5" s="7" customFormat="1" ht="20.25">
      <c r="A46" s="27">
        <v>5</v>
      </c>
      <c r="B46" s="74" t="s">
        <v>38</v>
      </c>
      <c r="C46" s="32" t="s">
        <v>39</v>
      </c>
      <c r="D46" s="33">
        <f>SUM(D47:D53)</f>
        <v>20126000</v>
      </c>
      <c r="E46" s="33">
        <f>SUM(E47:E53)</f>
        <v>16580820</v>
      </c>
    </row>
    <row r="47" spans="1:5" s="7" customFormat="1" ht="20.25">
      <c r="A47" s="75"/>
      <c r="B47" s="76" t="s">
        <v>7</v>
      </c>
      <c r="C47" s="77" t="s">
        <v>40</v>
      </c>
      <c r="D47" s="56">
        <v>108000</v>
      </c>
      <c r="E47" s="23">
        <v>47895</v>
      </c>
    </row>
    <row r="48" spans="1:5" s="7" customFormat="1" ht="20.25">
      <c r="A48" s="75"/>
      <c r="B48" s="76" t="s">
        <v>9</v>
      </c>
      <c r="C48" s="77" t="s">
        <v>41</v>
      </c>
      <c r="D48" s="56">
        <v>15177000</v>
      </c>
      <c r="E48" s="23">
        <v>12167094</v>
      </c>
    </row>
    <row r="49" spans="1:5" s="7" customFormat="1" ht="20.25">
      <c r="A49" s="75"/>
      <c r="B49" s="76" t="s">
        <v>164</v>
      </c>
      <c r="C49" s="77" t="s">
        <v>177</v>
      </c>
      <c r="D49" s="56">
        <v>2617000</v>
      </c>
      <c r="E49" s="23">
        <v>2612991</v>
      </c>
    </row>
    <row r="50" spans="1:5" s="7" customFormat="1" ht="20.25">
      <c r="A50" s="75"/>
      <c r="B50" s="76" t="s">
        <v>11</v>
      </c>
      <c r="C50" s="77" t="s">
        <v>171</v>
      </c>
      <c r="D50" s="56">
        <v>947000</v>
      </c>
      <c r="E50" s="23">
        <v>768954</v>
      </c>
    </row>
    <row r="51" spans="1:5" s="7" customFormat="1" ht="20.25">
      <c r="A51" s="75"/>
      <c r="B51" s="76" t="s">
        <v>35</v>
      </c>
      <c r="C51" s="77" t="s">
        <v>44</v>
      </c>
      <c r="D51" s="56">
        <v>1350000</v>
      </c>
      <c r="E51" s="23">
        <v>1059755</v>
      </c>
    </row>
    <row r="52" spans="1:5" s="7" customFormat="1" ht="23.25" customHeight="1" hidden="1">
      <c r="A52" s="75"/>
      <c r="B52" s="76" t="s">
        <v>15</v>
      </c>
      <c r="C52" s="77" t="s">
        <v>46</v>
      </c>
      <c r="D52" s="23"/>
      <c r="E52" s="23"/>
    </row>
    <row r="53" spans="1:5" s="7" customFormat="1" ht="37.5" customHeight="1">
      <c r="A53" s="75"/>
      <c r="B53" s="76" t="s">
        <v>126</v>
      </c>
      <c r="C53" s="77" t="s">
        <v>133</v>
      </c>
      <c r="D53" s="56">
        <v>-73000</v>
      </c>
      <c r="E53" s="23">
        <v>-75869</v>
      </c>
    </row>
    <row r="54" spans="1:5" s="7" customFormat="1" ht="20.25">
      <c r="A54" s="27">
        <v>6</v>
      </c>
      <c r="B54" s="74" t="s">
        <v>47</v>
      </c>
      <c r="C54" s="32" t="s">
        <v>48</v>
      </c>
      <c r="D54" s="19">
        <f>SUM(D55+D56+D57+D58+D59+D60+D61)</f>
        <v>14307000</v>
      </c>
      <c r="E54" s="19">
        <f>SUM(E55+E56+E57+E58+E59+E60+E61)</f>
        <v>12958672</v>
      </c>
    </row>
    <row r="55" spans="1:5" s="7" customFormat="1" ht="20.25">
      <c r="A55" s="27"/>
      <c r="B55" s="76" t="s">
        <v>7</v>
      </c>
      <c r="C55" s="78" t="s">
        <v>49</v>
      </c>
      <c r="D55" s="56">
        <v>7810000</v>
      </c>
      <c r="E55" s="22">
        <v>7441983</v>
      </c>
    </row>
    <row r="56" spans="1:5" s="7" customFormat="1" ht="18.75" customHeight="1">
      <c r="A56" s="75"/>
      <c r="B56" s="76" t="s">
        <v>9</v>
      </c>
      <c r="C56" s="78" t="s">
        <v>50</v>
      </c>
      <c r="D56" s="56">
        <v>75000</v>
      </c>
      <c r="E56" s="22">
        <v>9000</v>
      </c>
    </row>
    <row r="57" spans="1:5" s="7" customFormat="1" ht="18.75" customHeight="1" hidden="1">
      <c r="A57" s="28"/>
      <c r="B57" s="76" t="s">
        <v>33</v>
      </c>
      <c r="C57" s="77" t="s">
        <v>51</v>
      </c>
      <c r="D57" s="22"/>
      <c r="E57" s="22"/>
    </row>
    <row r="58" spans="1:5" s="7" customFormat="1" ht="18.75" customHeight="1">
      <c r="A58" s="28"/>
      <c r="B58" s="76" t="s">
        <v>127</v>
      </c>
      <c r="C58" s="77" t="s">
        <v>134</v>
      </c>
      <c r="D58" s="56">
        <v>6349000</v>
      </c>
      <c r="E58" s="22">
        <v>5503000</v>
      </c>
    </row>
    <row r="59" spans="1:7" s="7" customFormat="1" ht="21.75" customHeight="1">
      <c r="A59" s="75"/>
      <c r="B59" s="80" t="s">
        <v>11</v>
      </c>
      <c r="C59" s="81" t="s">
        <v>169</v>
      </c>
      <c r="D59" s="56">
        <v>5000</v>
      </c>
      <c r="E59" s="22">
        <v>4689</v>
      </c>
      <c r="F59" s="30"/>
      <c r="G59" s="30"/>
    </row>
    <row r="60" spans="1:7" s="7" customFormat="1" ht="21.75" customHeight="1">
      <c r="A60" s="75"/>
      <c r="B60" s="80" t="s">
        <v>35</v>
      </c>
      <c r="C60" s="81" t="s">
        <v>196</v>
      </c>
      <c r="D60" s="56">
        <v>68000</v>
      </c>
      <c r="E60" s="22">
        <v>0</v>
      </c>
      <c r="F60" s="30"/>
      <c r="G60" s="30"/>
    </row>
    <row r="61" spans="1:7" s="7" customFormat="1" ht="21.75" customHeight="1">
      <c r="A61" s="75"/>
      <c r="B61" s="76" t="s">
        <v>126</v>
      </c>
      <c r="C61" s="81" t="s">
        <v>135</v>
      </c>
      <c r="D61" s="56">
        <v>0</v>
      </c>
      <c r="E61" s="22">
        <v>0</v>
      </c>
      <c r="F61" s="30"/>
      <c r="G61" s="30"/>
    </row>
    <row r="62" spans="1:5" s="7" customFormat="1" ht="20.25">
      <c r="A62" s="27">
        <v>7</v>
      </c>
      <c r="B62" s="74" t="s">
        <v>53</v>
      </c>
      <c r="C62" s="32" t="s">
        <v>54</v>
      </c>
      <c r="D62" s="19">
        <f>SUM(D63+D65+D69+D66+D67)</f>
        <v>37422000</v>
      </c>
      <c r="E62" s="19">
        <f>SUM(E63+E65+E69+E66+E67)</f>
        <v>33745675</v>
      </c>
    </row>
    <row r="63" spans="1:5" s="7" customFormat="1" ht="20.25">
      <c r="A63" s="75"/>
      <c r="B63" s="76" t="s">
        <v>9</v>
      </c>
      <c r="C63" s="77" t="s">
        <v>55</v>
      </c>
      <c r="D63" s="56">
        <v>12136000</v>
      </c>
      <c r="E63" s="23">
        <v>9301252</v>
      </c>
    </row>
    <row r="64" spans="1:5" s="7" customFormat="1" ht="20.25" hidden="1">
      <c r="A64" s="75"/>
      <c r="B64" s="76" t="s">
        <v>33</v>
      </c>
      <c r="C64" s="77" t="s">
        <v>56</v>
      </c>
      <c r="D64" s="23"/>
      <c r="E64" s="23"/>
    </row>
    <row r="65" spans="1:5" s="7" customFormat="1" ht="24" customHeight="1">
      <c r="A65" s="75"/>
      <c r="B65" s="76" t="s">
        <v>127</v>
      </c>
      <c r="C65" s="77" t="s">
        <v>136</v>
      </c>
      <c r="D65" s="56">
        <v>23982000</v>
      </c>
      <c r="E65" s="23">
        <v>23384000</v>
      </c>
    </row>
    <row r="66" spans="1:5" s="7" customFormat="1" ht="24" customHeight="1">
      <c r="A66" s="75"/>
      <c r="B66" s="76" t="s">
        <v>35</v>
      </c>
      <c r="C66" s="77" t="s">
        <v>161</v>
      </c>
      <c r="D66" s="56">
        <v>152000</v>
      </c>
      <c r="E66" s="23">
        <v>21216</v>
      </c>
    </row>
    <row r="67" spans="1:5" s="7" customFormat="1" ht="24" customHeight="1">
      <c r="A67" s="75"/>
      <c r="B67" s="76" t="s">
        <v>172</v>
      </c>
      <c r="C67" s="77" t="s">
        <v>173</v>
      </c>
      <c r="D67" s="56">
        <v>1152000</v>
      </c>
      <c r="E67" s="23">
        <v>1143276</v>
      </c>
    </row>
    <row r="68" spans="1:5" s="7" customFormat="1" ht="40.5" hidden="1">
      <c r="A68" s="75"/>
      <c r="B68" s="76" t="s">
        <v>15</v>
      </c>
      <c r="C68" s="77" t="s">
        <v>58</v>
      </c>
      <c r="D68" s="56"/>
      <c r="E68" s="23"/>
    </row>
    <row r="69" spans="1:5" s="7" customFormat="1" ht="21" customHeight="1">
      <c r="A69" s="75"/>
      <c r="B69" s="76" t="s">
        <v>126</v>
      </c>
      <c r="C69" s="77" t="s">
        <v>137</v>
      </c>
      <c r="D69" s="56">
        <v>0</v>
      </c>
      <c r="E69" s="23">
        <v>-104069</v>
      </c>
    </row>
    <row r="70" spans="1:5" s="7" customFormat="1" ht="20.25">
      <c r="A70" s="27">
        <v>8</v>
      </c>
      <c r="B70" s="74" t="s">
        <v>59</v>
      </c>
      <c r="C70" s="32" t="s">
        <v>60</v>
      </c>
      <c r="D70" s="19">
        <f>SUM(D71+D72+D74+D75+D76+D78)</f>
        <v>27238000</v>
      </c>
      <c r="E70" s="19">
        <f>SUM(E71+E72+E74+E75+E76+E78)</f>
        <v>26037775</v>
      </c>
    </row>
    <row r="71" spans="1:5" s="7" customFormat="1" ht="20.25">
      <c r="A71" s="27"/>
      <c r="B71" s="76" t="s">
        <v>7</v>
      </c>
      <c r="C71" s="77" t="s">
        <v>61</v>
      </c>
      <c r="D71" s="56">
        <v>12144000</v>
      </c>
      <c r="E71" s="23">
        <v>11869217</v>
      </c>
    </row>
    <row r="72" spans="1:5" s="7" customFormat="1" ht="20.25">
      <c r="A72" s="27"/>
      <c r="B72" s="76" t="s">
        <v>9</v>
      </c>
      <c r="C72" s="77" t="s">
        <v>62</v>
      </c>
      <c r="D72" s="56">
        <v>545000</v>
      </c>
      <c r="E72" s="34">
        <v>437005</v>
      </c>
    </row>
    <row r="73" spans="1:5" s="7" customFormat="1" ht="20.25" hidden="1">
      <c r="A73" s="27"/>
      <c r="B73" s="76" t="s">
        <v>20</v>
      </c>
      <c r="C73" s="77" t="s">
        <v>63</v>
      </c>
      <c r="D73" s="23"/>
      <c r="E73" s="23"/>
    </row>
    <row r="74" spans="1:5" s="7" customFormat="1" ht="21.75" customHeight="1">
      <c r="A74" s="27"/>
      <c r="B74" s="76" t="s">
        <v>127</v>
      </c>
      <c r="C74" s="77" t="s">
        <v>138</v>
      </c>
      <c r="D74" s="56">
        <v>4888000</v>
      </c>
      <c r="E74" s="23">
        <v>4888000</v>
      </c>
    </row>
    <row r="75" spans="1:5" s="7" customFormat="1" ht="20.25">
      <c r="A75" s="27"/>
      <c r="B75" s="76" t="s">
        <v>11</v>
      </c>
      <c r="C75" s="77" t="s">
        <v>66</v>
      </c>
      <c r="D75" s="56">
        <v>9357000</v>
      </c>
      <c r="E75" s="23">
        <v>8729176</v>
      </c>
    </row>
    <row r="76" spans="1:5" s="7" customFormat="1" ht="20.25">
      <c r="A76" s="27"/>
      <c r="B76" s="76" t="s">
        <v>35</v>
      </c>
      <c r="C76" s="77" t="s">
        <v>67</v>
      </c>
      <c r="D76" s="56">
        <v>304000</v>
      </c>
      <c r="E76" s="23">
        <v>232965</v>
      </c>
    </row>
    <row r="77" spans="1:5" s="7" customFormat="1" ht="40.5" hidden="1">
      <c r="A77" s="27"/>
      <c r="B77" s="76" t="s">
        <v>15</v>
      </c>
      <c r="C77" s="77" t="s">
        <v>68</v>
      </c>
      <c r="D77" s="56"/>
      <c r="E77" s="23"/>
    </row>
    <row r="78" spans="1:5" s="7" customFormat="1" ht="39.75" customHeight="1">
      <c r="A78" s="27"/>
      <c r="B78" s="76" t="s">
        <v>126</v>
      </c>
      <c r="C78" s="77" t="s">
        <v>139</v>
      </c>
      <c r="D78" s="56">
        <v>0</v>
      </c>
      <c r="E78" s="23">
        <v>-118588</v>
      </c>
    </row>
    <row r="79" spans="1:5" s="7" customFormat="1" ht="20.25">
      <c r="A79" s="27">
        <v>9</v>
      </c>
      <c r="B79" s="74" t="s">
        <v>69</v>
      </c>
      <c r="C79" s="32" t="s">
        <v>70</v>
      </c>
      <c r="D79" s="19">
        <f>SUM(D80+D81)</f>
        <v>8324000</v>
      </c>
      <c r="E79" s="19">
        <f>SUM(E80+E81+E82)</f>
        <v>7379690</v>
      </c>
    </row>
    <row r="80" spans="1:5" s="7" customFormat="1" ht="20.25">
      <c r="A80" s="75"/>
      <c r="B80" s="76" t="s">
        <v>9</v>
      </c>
      <c r="C80" s="77" t="s">
        <v>71</v>
      </c>
      <c r="D80" s="56">
        <v>6524000</v>
      </c>
      <c r="E80" s="23">
        <v>5635141</v>
      </c>
    </row>
    <row r="81" spans="1:5" s="7" customFormat="1" ht="20.25">
      <c r="A81" s="75"/>
      <c r="B81" s="76" t="s">
        <v>164</v>
      </c>
      <c r="C81" s="77" t="s">
        <v>158</v>
      </c>
      <c r="D81" s="56">
        <v>1800000</v>
      </c>
      <c r="E81" s="23">
        <v>1744549</v>
      </c>
    </row>
    <row r="82" spans="1:5" s="7" customFormat="1" ht="40.5" hidden="1">
      <c r="A82" s="75"/>
      <c r="B82" s="76" t="s">
        <v>126</v>
      </c>
      <c r="C82" s="77" t="s">
        <v>176</v>
      </c>
      <c r="D82" s="56">
        <v>0</v>
      </c>
      <c r="E82" s="23">
        <v>0</v>
      </c>
    </row>
    <row r="83" spans="1:5" s="7" customFormat="1" ht="20.25">
      <c r="A83" s="27">
        <v>10</v>
      </c>
      <c r="B83" s="74" t="s">
        <v>75</v>
      </c>
      <c r="C83" s="32" t="s">
        <v>76</v>
      </c>
      <c r="D83" s="19">
        <f>SUM(D84+D85)</f>
        <v>16894000</v>
      </c>
      <c r="E83" s="19">
        <f>SUM(E84+E85)</f>
        <v>14869718</v>
      </c>
    </row>
    <row r="84" spans="1:5" s="7" customFormat="1" ht="20.25">
      <c r="A84" s="75"/>
      <c r="B84" s="76" t="s">
        <v>9</v>
      </c>
      <c r="C84" s="77" t="s">
        <v>77</v>
      </c>
      <c r="D84" s="56">
        <v>14056000</v>
      </c>
      <c r="E84" s="23">
        <v>12189264</v>
      </c>
    </row>
    <row r="85" spans="1:5" s="7" customFormat="1" ht="20.25">
      <c r="A85" s="75"/>
      <c r="B85" s="76" t="s">
        <v>165</v>
      </c>
      <c r="C85" s="77" t="s">
        <v>168</v>
      </c>
      <c r="D85" s="56">
        <v>2838000</v>
      </c>
      <c r="E85" s="23">
        <v>2680454</v>
      </c>
    </row>
    <row r="86" spans="1:5" s="7" customFormat="1" ht="40.5">
      <c r="A86" s="27">
        <v>11</v>
      </c>
      <c r="B86" s="74" t="s">
        <v>79</v>
      </c>
      <c r="C86" s="32" t="s">
        <v>80</v>
      </c>
      <c r="D86" s="53">
        <f>SUM(D87)</f>
        <v>1616000</v>
      </c>
      <c r="E86" s="53">
        <f>SUM(E87)</f>
        <v>1603666</v>
      </c>
    </row>
    <row r="87" spans="1:5" s="7" customFormat="1" ht="20.25">
      <c r="A87" s="75"/>
      <c r="B87" s="76" t="s">
        <v>101</v>
      </c>
      <c r="C87" s="77" t="s">
        <v>166</v>
      </c>
      <c r="D87" s="56">
        <v>1616000</v>
      </c>
      <c r="E87" s="23">
        <v>1603666</v>
      </c>
    </row>
    <row r="88" spans="1:5" s="7" customFormat="1" ht="20.25">
      <c r="A88" s="27">
        <v>12</v>
      </c>
      <c r="B88" s="74" t="s">
        <v>82</v>
      </c>
      <c r="C88" s="32" t="s">
        <v>83</v>
      </c>
      <c r="D88" s="19">
        <f>SUM(D89)</f>
        <v>13740000</v>
      </c>
      <c r="E88" s="19">
        <f>SUM(E89)</f>
        <v>12098047</v>
      </c>
    </row>
    <row r="89" spans="1:5" s="7" customFormat="1" ht="20.25">
      <c r="A89" s="75"/>
      <c r="B89" s="76" t="s">
        <v>84</v>
      </c>
      <c r="C89" s="77" t="s">
        <v>85</v>
      </c>
      <c r="D89" s="19">
        <f>SUM(D90+D91)</f>
        <v>13740000</v>
      </c>
      <c r="E89" s="19">
        <f>SUM(E90+E91)</f>
        <v>12098047</v>
      </c>
    </row>
    <row r="90" spans="1:5" s="7" customFormat="1" ht="18.75" customHeight="1">
      <c r="A90" s="27"/>
      <c r="B90" s="76" t="s">
        <v>86</v>
      </c>
      <c r="C90" s="77" t="s">
        <v>87</v>
      </c>
      <c r="D90" s="56">
        <v>13740000</v>
      </c>
      <c r="E90" s="34">
        <v>12098047</v>
      </c>
    </row>
    <row r="91" spans="1:5" s="7" customFormat="1" ht="19.5" customHeight="1" hidden="1">
      <c r="A91" s="27"/>
      <c r="B91" s="76" t="s">
        <v>88</v>
      </c>
      <c r="C91" s="77" t="s">
        <v>89</v>
      </c>
      <c r="D91" s="56"/>
      <c r="E91" s="34">
        <v>0</v>
      </c>
    </row>
    <row r="92" spans="1:5" s="7" customFormat="1" ht="19.5" customHeight="1" hidden="1">
      <c r="A92" s="27">
        <v>13</v>
      </c>
      <c r="B92" s="74" t="s">
        <v>186</v>
      </c>
      <c r="C92" s="32">
        <v>83.02</v>
      </c>
      <c r="D92" s="53">
        <f>SUM(D93)</f>
        <v>0</v>
      </c>
      <c r="E92" s="53">
        <f>SUM(E93)</f>
        <v>0</v>
      </c>
    </row>
    <row r="93" spans="1:5" s="7" customFormat="1" ht="19.5" customHeight="1" hidden="1">
      <c r="A93" s="27"/>
      <c r="B93" s="76" t="s">
        <v>9</v>
      </c>
      <c r="C93" s="77" t="s">
        <v>187</v>
      </c>
      <c r="D93" s="56">
        <v>0</v>
      </c>
      <c r="E93" s="34">
        <v>0</v>
      </c>
    </row>
    <row r="94" spans="1:5" s="11" customFormat="1" ht="20.25">
      <c r="A94" s="27">
        <v>13</v>
      </c>
      <c r="B94" s="82" t="s">
        <v>91</v>
      </c>
      <c r="C94" s="32" t="s">
        <v>92</v>
      </c>
      <c r="D94" s="19">
        <f>SUM(D95+D99+D100+D101)</f>
        <v>26764000</v>
      </c>
      <c r="E94" s="19">
        <f>SUM(E95+E99+E100+E101)</f>
        <v>26763370</v>
      </c>
    </row>
    <row r="95" spans="1:5" s="11" customFormat="1" ht="20.25">
      <c r="A95" s="27"/>
      <c r="B95" s="76" t="s">
        <v>188</v>
      </c>
      <c r="C95" s="77" t="s">
        <v>93</v>
      </c>
      <c r="D95" s="19">
        <f>SUM(D96+D97)</f>
        <v>11400000</v>
      </c>
      <c r="E95" s="19">
        <f>SUM(E96+E97)</f>
        <v>11400000</v>
      </c>
    </row>
    <row r="96" spans="1:5" s="11" customFormat="1" ht="18" customHeight="1">
      <c r="A96" s="27"/>
      <c r="B96" s="76" t="s">
        <v>94</v>
      </c>
      <c r="C96" s="77"/>
      <c r="D96" s="56">
        <v>0</v>
      </c>
      <c r="E96" s="23">
        <v>0</v>
      </c>
    </row>
    <row r="97" spans="1:5" s="7" customFormat="1" ht="20.25">
      <c r="A97" s="27"/>
      <c r="B97" s="76" t="s">
        <v>95</v>
      </c>
      <c r="C97" s="77"/>
      <c r="D97" s="56">
        <v>11400000</v>
      </c>
      <c r="E97" s="23">
        <v>11400000</v>
      </c>
    </row>
    <row r="98" spans="1:5" s="7" customFormat="1" ht="20.25" hidden="1">
      <c r="A98" s="27"/>
      <c r="B98" s="76" t="s">
        <v>198</v>
      </c>
      <c r="C98" s="77"/>
      <c r="D98" s="56"/>
      <c r="E98" s="23"/>
    </row>
    <row r="99" spans="1:5" s="7" customFormat="1" ht="20.25">
      <c r="A99" s="27"/>
      <c r="B99" s="76" t="s">
        <v>96</v>
      </c>
      <c r="C99" s="77" t="s">
        <v>97</v>
      </c>
      <c r="D99" s="56">
        <v>13336000</v>
      </c>
      <c r="E99" s="23">
        <v>13335502</v>
      </c>
    </row>
    <row r="100" spans="1:5" s="7" customFormat="1" ht="20.25">
      <c r="A100" s="27"/>
      <c r="B100" s="76" t="s">
        <v>101</v>
      </c>
      <c r="C100" s="77" t="s">
        <v>102</v>
      </c>
      <c r="D100" s="56">
        <v>2028000</v>
      </c>
      <c r="E100" s="23">
        <v>2027868</v>
      </c>
    </row>
    <row r="101" spans="1:5" s="7" customFormat="1" ht="40.5">
      <c r="A101" s="27"/>
      <c r="B101" s="76" t="s">
        <v>126</v>
      </c>
      <c r="C101" s="77" t="s">
        <v>174</v>
      </c>
      <c r="D101" s="56">
        <v>0</v>
      </c>
      <c r="E101" s="23">
        <v>0</v>
      </c>
    </row>
    <row r="102" spans="1:5" s="7" customFormat="1" ht="20.25" customHeight="1" hidden="1">
      <c r="A102" s="27">
        <v>15</v>
      </c>
      <c r="B102" s="74" t="s">
        <v>104</v>
      </c>
      <c r="C102" s="32" t="s">
        <v>105</v>
      </c>
      <c r="D102" s="53"/>
      <c r="E102" s="35">
        <f>SUM(E103)</f>
        <v>0</v>
      </c>
    </row>
    <row r="103" spans="1:5" s="7" customFormat="1" ht="20.25" customHeight="1" hidden="1">
      <c r="A103" s="27"/>
      <c r="B103" s="76" t="s">
        <v>36</v>
      </c>
      <c r="C103" s="77" t="s">
        <v>106</v>
      </c>
      <c r="D103" s="56"/>
      <c r="E103" s="23">
        <v>0</v>
      </c>
    </row>
    <row r="104" spans="1:5" s="59" customFormat="1" ht="24.75" customHeight="1">
      <c r="A104" s="83" t="s">
        <v>113</v>
      </c>
      <c r="B104" s="13" t="s">
        <v>108</v>
      </c>
      <c r="C104" s="17" t="s">
        <v>116</v>
      </c>
      <c r="D104" s="15">
        <f>SUM(D105+D112+D116+D122+D129+D135+D141+D150+D155+D159+D162+D164)</f>
        <v>27742000</v>
      </c>
      <c r="E104" s="15">
        <f>SUM(E105+E112+E116+E122+E129+E135+E141+E150+E155+E159+E162+E164)</f>
        <v>10268615</v>
      </c>
    </row>
    <row r="105" spans="1:5" s="7" customFormat="1" ht="20.25">
      <c r="A105" s="27">
        <v>1</v>
      </c>
      <c r="B105" s="74" t="s">
        <v>5</v>
      </c>
      <c r="C105" s="32" t="s">
        <v>6</v>
      </c>
      <c r="D105" s="19">
        <f>SUM(D106:D107)</f>
        <v>7146000</v>
      </c>
      <c r="E105" s="19">
        <f>SUM(E106:E107)</f>
        <v>3312325</v>
      </c>
    </row>
    <row r="106" spans="1:5" s="7" customFormat="1" ht="20.25" hidden="1">
      <c r="A106" s="27"/>
      <c r="B106" s="76" t="s">
        <v>42</v>
      </c>
      <c r="C106" s="77" t="s">
        <v>185</v>
      </c>
      <c r="D106" s="22">
        <v>0</v>
      </c>
      <c r="E106" s="22">
        <v>0</v>
      </c>
    </row>
    <row r="107" spans="1:5" s="7" customFormat="1" ht="20.25">
      <c r="A107" s="27"/>
      <c r="B107" s="76" t="s">
        <v>120</v>
      </c>
      <c r="C107" s="77" t="s">
        <v>122</v>
      </c>
      <c r="D107" s="56">
        <f>SUM(D108:D109)</f>
        <v>7146000</v>
      </c>
      <c r="E107" s="56">
        <f>SUM(E108:E109)</f>
        <v>3312325</v>
      </c>
    </row>
    <row r="108" spans="1:5" s="7" customFormat="1" ht="20.25">
      <c r="A108" s="75"/>
      <c r="B108" s="76" t="s">
        <v>12</v>
      </c>
      <c r="C108" s="77" t="s">
        <v>13</v>
      </c>
      <c r="D108" s="56">
        <v>6913000</v>
      </c>
      <c r="E108" s="56">
        <v>3312325</v>
      </c>
    </row>
    <row r="109" spans="1:5" s="7" customFormat="1" ht="20.25">
      <c r="A109" s="75"/>
      <c r="B109" s="76" t="s">
        <v>121</v>
      </c>
      <c r="C109" s="77" t="s">
        <v>14</v>
      </c>
      <c r="D109" s="56">
        <v>233000</v>
      </c>
      <c r="E109" s="23">
        <v>0</v>
      </c>
    </row>
    <row r="110" spans="1:5" s="7" customFormat="1" ht="40.5" hidden="1">
      <c r="A110" s="75"/>
      <c r="B110" s="76" t="s">
        <v>15</v>
      </c>
      <c r="C110" s="77" t="s">
        <v>16</v>
      </c>
      <c r="D110" s="56">
        <v>0</v>
      </c>
      <c r="E110" s="23">
        <f>SUM(E111)</f>
        <v>0</v>
      </c>
    </row>
    <row r="111" spans="1:5" s="7" customFormat="1" ht="23.25" customHeight="1" hidden="1">
      <c r="A111" s="75"/>
      <c r="B111" s="76" t="s">
        <v>140</v>
      </c>
      <c r="C111" s="77" t="s">
        <v>141</v>
      </c>
      <c r="D111" s="56">
        <v>0</v>
      </c>
      <c r="E111" s="23">
        <v>0</v>
      </c>
    </row>
    <row r="112" spans="1:5" s="7" customFormat="1" ht="23.25" customHeight="1">
      <c r="A112" s="27">
        <v>2</v>
      </c>
      <c r="B112" s="74" t="s">
        <v>30</v>
      </c>
      <c r="C112" s="32" t="s">
        <v>31</v>
      </c>
      <c r="D112" s="53">
        <f aca="true" t="shared" si="0" ref="D112:E114">SUM(D113)</f>
        <v>638000</v>
      </c>
      <c r="E112" s="53">
        <f t="shared" si="0"/>
        <v>0</v>
      </c>
    </row>
    <row r="113" spans="1:5" s="7" customFormat="1" ht="23.25" customHeight="1">
      <c r="A113" s="75"/>
      <c r="B113" s="76" t="s">
        <v>12</v>
      </c>
      <c r="C113" s="77" t="s">
        <v>152</v>
      </c>
      <c r="D113" s="56">
        <f t="shared" si="0"/>
        <v>638000</v>
      </c>
      <c r="E113" s="56">
        <f t="shared" si="0"/>
        <v>0</v>
      </c>
    </row>
    <row r="114" spans="1:5" s="7" customFormat="1" ht="23.25" customHeight="1">
      <c r="A114" s="75"/>
      <c r="B114" s="82" t="s">
        <v>37</v>
      </c>
      <c r="C114" s="32"/>
      <c r="D114" s="53">
        <f t="shared" si="0"/>
        <v>638000</v>
      </c>
      <c r="E114" s="53">
        <f t="shared" si="0"/>
        <v>0</v>
      </c>
    </row>
    <row r="115" spans="1:5" s="7" customFormat="1" ht="23.25" customHeight="1">
      <c r="A115" s="75"/>
      <c r="B115" s="76" t="s">
        <v>12</v>
      </c>
      <c r="C115" s="77" t="s">
        <v>152</v>
      </c>
      <c r="D115" s="56">
        <v>638000</v>
      </c>
      <c r="E115" s="23">
        <v>0</v>
      </c>
    </row>
    <row r="116" spans="1:5" s="7" customFormat="1" ht="20.25">
      <c r="A116" s="27">
        <v>3</v>
      </c>
      <c r="B116" s="74" t="s">
        <v>38</v>
      </c>
      <c r="C116" s="32" t="s">
        <v>39</v>
      </c>
      <c r="D116" s="33">
        <f>SUM(D117:D120)</f>
        <v>3213000</v>
      </c>
      <c r="E116" s="33">
        <f>SUM(E117:E120)</f>
        <v>434123</v>
      </c>
    </row>
    <row r="117" spans="1:5" s="7" customFormat="1" ht="20.25" hidden="1">
      <c r="A117" s="75"/>
      <c r="B117" s="76" t="s">
        <v>189</v>
      </c>
      <c r="C117" s="77" t="s">
        <v>43</v>
      </c>
      <c r="D117" s="56">
        <v>0</v>
      </c>
      <c r="E117" s="23">
        <v>0</v>
      </c>
    </row>
    <row r="118" spans="1:5" s="7" customFormat="1" ht="40.5">
      <c r="A118" s="75"/>
      <c r="B118" s="76" t="s">
        <v>190</v>
      </c>
      <c r="C118" s="77" t="s">
        <v>185</v>
      </c>
      <c r="D118" s="56">
        <v>414000</v>
      </c>
      <c r="E118" s="23">
        <v>2856</v>
      </c>
    </row>
    <row r="119" spans="1:5" s="7" customFormat="1" ht="20.25">
      <c r="A119" s="75"/>
      <c r="B119" s="76" t="s">
        <v>12</v>
      </c>
      <c r="C119" s="77" t="s">
        <v>45</v>
      </c>
      <c r="D119" s="56">
        <v>2799000</v>
      </c>
      <c r="E119" s="23">
        <v>434012</v>
      </c>
    </row>
    <row r="120" spans="1:5" s="7" customFormat="1" ht="40.5" hidden="1">
      <c r="A120" s="75"/>
      <c r="B120" s="76" t="s">
        <v>15</v>
      </c>
      <c r="C120" s="77" t="s">
        <v>46</v>
      </c>
      <c r="D120" s="56">
        <v>0</v>
      </c>
      <c r="E120" s="23">
        <f>SUM(E121)</f>
        <v>-2745</v>
      </c>
    </row>
    <row r="121" spans="1:5" s="7" customFormat="1" ht="42.75" customHeight="1">
      <c r="A121" s="75"/>
      <c r="B121" s="76" t="s">
        <v>140</v>
      </c>
      <c r="C121" s="77" t="s">
        <v>142</v>
      </c>
      <c r="D121" s="56">
        <v>0</v>
      </c>
      <c r="E121" s="23">
        <v>-2745</v>
      </c>
    </row>
    <row r="122" spans="1:5" s="7" customFormat="1" ht="20.25">
      <c r="A122" s="27">
        <v>4</v>
      </c>
      <c r="B122" s="74" t="s">
        <v>47</v>
      </c>
      <c r="C122" s="32" t="s">
        <v>48</v>
      </c>
      <c r="D122" s="19">
        <f>SUM(D124+D125+D126)</f>
        <v>3381000</v>
      </c>
      <c r="E122" s="19">
        <f>SUM(E124+E125+E126)</f>
        <v>920000</v>
      </c>
    </row>
    <row r="123" spans="1:5" s="7" customFormat="1" ht="20.25" hidden="1">
      <c r="A123" s="28"/>
      <c r="B123" s="76" t="s">
        <v>123</v>
      </c>
      <c r="C123" s="77" t="s">
        <v>51</v>
      </c>
      <c r="D123" s="22">
        <f>SUM(D124)</f>
        <v>2620000</v>
      </c>
      <c r="E123" s="22">
        <f>SUM(E124)</f>
        <v>920000</v>
      </c>
    </row>
    <row r="124" spans="1:5" s="7" customFormat="1" ht="24" customHeight="1">
      <c r="A124" s="75"/>
      <c r="B124" s="76" t="s">
        <v>124</v>
      </c>
      <c r="C124" s="77" t="s">
        <v>125</v>
      </c>
      <c r="D124" s="56">
        <v>2620000</v>
      </c>
      <c r="E124" s="23">
        <v>920000</v>
      </c>
    </row>
    <row r="125" spans="1:5" s="7" customFormat="1" ht="21" customHeight="1" hidden="1">
      <c r="A125" s="75"/>
      <c r="B125" s="76" t="s">
        <v>42</v>
      </c>
      <c r="C125" s="77" t="s">
        <v>170</v>
      </c>
      <c r="D125" s="56">
        <v>0</v>
      </c>
      <c r="E125" s="23">
        <v>0</v>
      </c>
    </row>
    <row r="126" spans="1:5" s="7" customFormat="1" ht="40.5">
      <c r="A126" s="75"/>
      <c r="B126" s="76" t="s">
        <v>190</v>
      </c>
      <c r="C126" s="77" t="s">
        <v>200</v>
      </c>
      <c r="D126" s="56">
        <v>761000</v>
      </c>
      <c r="E126" s="23">
        <v>0</v>
      </c>
    </row>
    <row r="127" spans="1:5" s="7" customFormat="1" ht="40.5" hidden="1">
      <c r="A127" s="75"/>
      <c r="B127" s="80" t="s">
        <v>15</v>
      </c>
      <c r="C127" s="81" t="s">
        <v>52</v>
      </c>
      <c r="D127" s="56">
        <v>0</v>
      </c>
      <c r="E127" s="22">
        <f>SUM(E128)</f>
        <v>0</v>
      </c>
    </row>
    <row r="128" spans="1:5" s="7" customFormat="1" ht="24" customHeight="1" hidden="1">
      <c r="A128" s="75"/>
      <c r="B128" s="76" t="s">
        <v>140</v>
      </c>
      <c r="C128" s="81" t="s">
        <v>143</v>
      </c>
      <c r="D128" s="56">
        <v>0</v>
      </c>
      <c r="E128" s="22">
        <v>0</v>
      </c>
    </row>
    <row r="129" spans="1:5" s="7" customFormat="1" ht="20.25">
      <c r="A129" s="27">
        <v>5</v>
      </c>
      <c r="B129" s="74" t="s">
        <v>53</v>
      </c>
      <c r="C129" s="32" t="s">
        <v>54</v>
      </c>
      <c r="D129" s="19">
        <f>SUM(D130+D131+D132+D134)</f>
        <v>4334000</v>
      </c>
      <c r="E129" s="19">
        <f>SUM(E130+E131+E132+E134)</f>
        <v>762545</v>
      </c>
    </row>
    <row r="130" spans="1:5" s="7" customFormat="1" ht="20.25">
      <c r="A130" s="75"/>
      <c r="B130" s="76" t="s">
        <v>189</v>
      </c>
      <c r="C130" s="77" t="s">
        <v>57</v>
      </c>
      <c r="D130" s="56">
        <v>322000</v>
      </c>
      <c r="E130" s="23">
        <v>0</v>
      </c>
    </row>
    <row r="131" spans="1:5" s="7" customFormat="1" ht="40.5">
      <c r="A131" s="75"/>
      <c r="B131" s="76" t="s">
        <v>178</v>
      </c>
      <c r="C131" s="77" t="s">
        <v>184</v>
      </c>
      <c r="D131" s="56">
        <v>227000</v>
      </c>
      <c r="E131" s="23">
        <v>119000</v>
      </c>
    </row>
    <row r="132" spans="1:5" s="7" customFormat="1" ht="20.25">
      <c r="A132" s="75"/>
      <c r="B132" s="76" t="s">
        <v>36</v>
      </c>
      <c r="C132" s="77" t="s">
        <v>183</v>
      </c>
      <c r="D132" s="56">
        <v>3785000</v>
      </c>
      <c r="E132" s="23">
        <v>1218315</v>
      </c>
    </row>
    <row r="133" spans="1:5" s="7" customFormat="1" ht="40.5" hidden="1">
      <c r="A133" s="75"/>
      <c r="B133" s="76" t="s">
        <v>15</v>
      </c>
      <c r="C133" s="77" t="s">
        <v>58</v>
      </c>
      <c r="D133" s="56"/>
      <c r="E133" s="23"/>
    </row>
    <row r="134" spans="1:5" s="7" customFormat="1" ht="22.5" customHeight="1">
      <c r="A134" s="75"/>
      <c r="B134" s="76" t="s">
        <v>140</v>
      </c>
      <c r="C134" s="77" t="s">
        <v>144</v>
      </c>
      <c r="D134" s="56"/>
      <c r="E134" s="23">
        <v>-574770</v>
      </c>
    </row>
    <row r="135" spans="1:5" s="7" customFormat="1" ht="20.25">
      <c r="A135" s="27">
        <v>6</v>
      </c>
      <c r="B135" s="74" t="s">
        <v>59</v>
      </c>
      <c r="C135" s="32" t="s">
        <v>60</v>
      </c>
      <c r="D135" s="19">
        <f>SUM(D136+D137+D138)</f>
        <v>284000</v>
      </c>
      <c r="E135" s="19">
        <f>SUM(E136+E137+E138)</f>
        <v>0</v>
      </c>
    </row>
    <row r="136" spans="1:5" s="7" customFormat="1" ht="20.25" hidden="1">
      <c r="A136" s="27"/>
      <c r="B136" s="76" t="s">
        <v>64</v>
      </c>
      <c r="C136" s="77" t="s">
        <v>65</v>
      </c>
      <c r="D136" s="56">
        <v>0</v>
      </c>
      <c r="E136" s="23">
        <v>0</v>
      </c>
    </row>
    <row r="137" spans="1:5" s="7" customFormat="1" ht="40.5" hidden="1">
      <c r="A137" s="27"/>
      <c r="B137" s="76" t="s">
        <v>178</v>
      </c>
      <c r="C137" s="77" t="s">
        <v>181</v>
      </c>
      <c r="D137" s="56">
        <v>0</v>
      </c>
      <c r="E137" s="23">
        <v>0</v>
      </c>
    </row>
    <row r="138" spans="1:5" s="7" customFormat="1" ht="20.25">
      <c r="A138" s="27"/>
      <c r="B138" s="76" t="s">
        <v>36</v>
      </c>
      <c r="C138" s="77" t="s">
        <v>182</v>
      </c>
      <c r="D138" s="56">
        <v>284000</v>
      </c>
      <c r="E138" s="23">
        <v>0</v>
      </c>
    </row>
    <row r="139" spans="1:5" s="7" customFormat="1" ht="40.5" hidden="1">
      <c r="A139" s="27"/>
      <c r="B139" s="76" t="s">
        <v>15</v>
      </c>
      <c r="C139" s="77" t="s">
        <v>68</v>
      </c>
      <c r="D139" s="56">
        <v>0</v>
      </c>
      <c r="E139" s="23">
        <f>SUM(E140)</f>
        <v>0</v>
      </c>
    </row>
    <row r="140" spans="1:5" s="7" customFormat="1" ht="23.25" customHeight="1" hidden="1">
      <c r="A140" s="27"/>
      <c r="B140" s="76" t="s">
        <v>140</v>
      </c>
      <c r="C140" s="77" t="s">
        <v>145</v>
      </c>
      <c r="D140" s="56">
        <v>0</v>
      </c>
      <c r="E140" s="23">
        <v>0</v>
      </c>
    </row>
    <row r="141" spans="1:5" s="7" customFormat="1" ht="20.25">
      <c r="A141" s="27">
        <v>7</v>
      </c>
      <c r="B141" s="74" t="s">
        <v>69</v>
      </c>
      <c r="C141" s="32" t="s">
        <v>70</v>
      </c>
      <c r="D141" s="19">
        <f>SUM(D142+D143+D145+D146+D147)</f>
        <v>4550000</v>
      </c>
      <c r="E141" s="19">
        <f>SUM(E142+E143+E146+E147+E148)</f>
        <v>2586502</v>
      </c>
    </row>
    <row r="142" spans="1:5" s="7" customFormat="1" ht="20.25" hidden="1">
      <c r="A142" s="27"/>
      <c r="B142" s="76" t="s">
        <v>9</v>
      </c>
      <c r="C142" s="77" t="s">
        <v>71</v>
      </c>
      <c r="D142" s="22">
        <v>0</v>
      </c>
      <c r="E142" s="22">
        <v>0</v>
      </c>
    </row>
    <row r="143" spans="1:5" s="7" customFormat="1" ht="20.25" hidden="1">
      <c r="A143" s="27"/>
      <c r="B143" s="76" t="s">
        <v>123</v>
      </c>
      <c r="C143" s="77" t="s">
        <v>158</v>
      </c>
      <c r="D143" s="22">
        <v>0</v>
      </c>
      <c r="E143" s="22">
        <v>0</v>
      </c>
    </row>
    <row r="144" spans="1:5" s="7" customFormat="1" ht="40.5" hidden="1">
      <c r="A144" s="27"/>
      <c r="B144" s="76" t="s">
        <v>124</v>
      </c>
      <c r="C144" s="77" t="s">
        <v>159</v>
      </c>
      <c r="D144" s="22"/>
      <c r="E144" s="22"/>
    </row>
    <row r="145" spans="1:5" s="7" customFormat="1" ht="20.25" hidden="1">
      <c r="A145" s="75"/>
      <c r="B145" s="76" t="s">
        <v>42</v>
      </c>
      <c r="C145" s="77" t="s">
        <v>72</v>
      </c>
      <c r="D145" s="56">
        <v>0</v>
      </c>
      <c r="E145" s="23">
        <v>0</v>
      </c>
    </row>
    <row r="146" spans="1:5" s="7" customFormat="1" ht="40.5">
      <c r="A146" s="75"/>
      <c r="B146" s="76" t="s">
        <v>190</v>
      </c>
      <c r="C146" s="77" t="s">
        <v>180</v>
      </c>
      <c r="D146" s="56">
        <v>1005000</v>
      </c>
      <c r="E146" s="23">
        <v>351890</v>
      </c>
    </row>
    <row r="147" spans="1:5" s="7" customFormat="1" ht="20.25">
      <c r="A147" s="75"/>
      <c r="B147" s="76" t="s">
        <v>36</v>
      </c>
      <c r="C147" s="77" t="s">
        <v>73</v>
      </c>
      <c r="D147" s="56">
        <v>3545000</v>
      </c>
      <c r="E147" s="34">
        <v>2234612</v>
      </c>
    </row>
    <row r="148" spans="1:5" s="7" customFormat="1" ht="40.5" hidden="1">
      <c r="A148" s="75"/>
      <c r="B148" s="76" t="s">
        <v>15</v>
      </c>
      <c r="C148" s="77" t="s">
        <v>74</v>
      </c>
      <c r="D148" s="56">
        <v>0</v>
      </c>
      <c r="E148" s="34">
        <f>SUM(E149)</f>
        <v>0</v>
      </c>
    </row>
    <row r="149" spans="1:5" s="7" customFormat="1" ht="23.25" customHeight="1" hidden="1">
      <c r="A149" s="75"/>
      <c r="B149" s="76" t="s">
        <v>140</v>
      </c>
      <c r="C149" s="77" t="s">
        <v>148</v>
      </c>
      <c r="D149" s="56">
        <v>0</v>
      </c>
      <c r="E149" s="34">
        <v>0</v>
      </c>
    </row>
    <row r="150" spans="1:5" s="7" customFormat="1" ht="20.25">
      <c r="A150" s="27">
        <v>8</v>
      </c>
      <c r="B150" s="74" t="s">
        <v>75</v>
      </c>
      <c r="C150" s="32" t="s">
        <v>76</v>
      </c>
      <c r="D150" s="19">
        <f>SUM(D152+D151)</f>
        <v>149000</v>
      </c>
      <c r="E150" s="19">
        <f>SUM(E152+E151+E154)</f>
        <v>53669</v>
      </c>
    </row>
    <row r="151" spans="1:5" s="7" customFormat="1" ht="20.25" hidden="1">
      <c r="A151" s="27"/>
      <c r="B151" s="76" t="s">
        <v>167</v>
      </c>
      <c r="C151" s="77" t="s">
        <v>175</v>
      </c>
      <c r="D151" s="22">
        <v>0</v>
      </c>
      <c r="E151" s="22">
        <v>0</v>
      </c>
    </row>
    <row r="152" spans="1:5" s="7" customFormat="1" ht="20.25">
      <c r="A152" s="75"/>
      <c r="B152" s="76" t="s">
        <v>36</v>
      </c>
      <c r="C152" s="77" t="s">
        <v>78</v>
      </c>
      <c r="D152" s="22">
        <v>149000</v>
      </c>
      <c r="E152" s="23">
        <v>53669</v>
      </c>
    </row>
    <row r="153" spans="1:5" s="7" customFormat="1" ht="40.5" hidden="1">
      <c r="A153" s="75"/>
      <c r="B153" s="76" t="s">
        <v>15</v>
      </c>
      <c r="C153" s="77" t="s">
        <v>154</v>
      </c>
      <c r="D153" s="23"/>
      <c r="E153" s="23"/>
    </row>
    <row r="154" spans="1:5" s="7" customFormat="1" ht="18.75" customHeight="1" hidden="1">
      <c r="A154" s="75"/>
      <c r="B154" s="76" t="s">
        <v>140</v>
      </c>
      <c r="C154" s="77" t="s">
        <v>155</v>
      </c>
      <c r="D154" s="56">
        <v>0</v>
      </c>
      <c r="E154" s="23">
        <v>0</v>
      </c>
    </row>
    <row r="155" spans="1:5" s="7" customFormat="1" ht="39" customHeight="1">
      <c r="A155" s="27">
        <v>9</v>
      </c>
      <c r="B155" s="74" t="s">
        <v>79</v>
      </c>
      <c r="C155" s="32" t="s">
        <v>80</v>
      </c>
      <c r="D155" s="19">
        <f>SUM(D156+D157)</f>
        <v>124000</v>
      </c>
      <c r="E155" s="19">
        <f>SUM(E156+E157)</f>
        <v>0</v>
      </c>
    </row>
    <row r="156" spans="1:5" s="7" customFormat="1" ht="40.5">
      <c r="A156" s="27"/>
      <c r="B156" s="76" t="s">
        <v>190</v>
      </c>
      <c r="C156" s="77" t="s">
        <v>197</v>
      </c>
      <c r="D156" s="56">
        <v>124000</v>
      </c>
      <c r="E156" s="22">
        <v>0</v>
      </c>
    </row>
    <row r="157" spans="1:5" s="7" customFormat="1" ht="40.5" hidden="1">
      <c r="A157" s="27"/>
      <c r="B157" s="76" t="s">
        <v>15</v>
      </c>
      <c r="C157" s="77" t="s">
        <v>81</v>
      </c>
      <c r="D157" s="56">
        <v>0</v>
      </c>
      <c r="E157" s="23">
        <f>SUM(E158)</f>
        <v>0</v>
      </c>
    </row>
    <row r="158" spans="1:5" s="7" customFormat="1" ht="21.75" customHeight="1" hidden="1">
      <c r="A158" s="27"/>
      <c r="B158" s="76" t="s">
        <v>140</v>
      </c>
      <c r="C158" s="77" t="s">
        <v>147</v>
      </c>
      <c r="D158" s="56">
        <v>0</v>
      </c>
      <c r="E158" s="23">
        <v>0</v>
      </c>
    </row>
    <row r="159" spans="1:5" s="7" customFormat="1" ht="20.25" hidden="1">
      <c r="A159" s="27">
        <v>9</v>
      </c>
      <c r="B159" s="74" t="s">
        <v>82</v>
      </c>
      <c r="C159" s="32" t="s">
        <v>83</v>
      </c>
      <c r="D159" s="19">
        <f>SUM(D161+D160)</f>
        <v>0</v>
      </c>
      <c r="E159" s="19">
        <f>SUM(E161+E160)</f>
        <v>0</v>
      </c>
    </row>
    <row r="160" spans="1:5" s="7" customFormat="1" ht="40.5" hidden="1">
      <c r="A160" s="27"/>
      <c r="B160" s="76" t="s">
        <v>157</v>
      </c>
      <c r="C160" s="77" t="s">
        <v>156</v>
      </c>
      <c r="D160" s="22"/>
      <c r="E160" s="22"/>
    </row>
    <row r="161" spans="1:5" s="7" customFormat="1" ht="20.25" hidden="1">
      <c r="A161" s="27"/>
      <c r="B161" s="76" t="s">
        <v>36</v>
      </c>
      <c r="C161" s="77" t="s">
        <v>90</v>
      </c>
      <c r="D161" s="56"/>
      <c r="E161" s="23"/>
    </row>
    <row r="162" spans="1:5" s="7" customFormat="1" ht="26.25" customHeight="1" hidden="1">
      <c r="A162" s="27">
        <v>10</v>
      </c>
      <c r="B162" s="74" t="s">
        <v>186</v>
      </c>
      <c r="C162" s="32">
        <v>83.02</v>
      </c>
      <c r="D162" s="53">
        <f>SUM(D163)</f>
        <v>0</v>
      </c>
      <c r="E162" s="53">
        <f>SUM(E163)</f>
        <v>0</v>
      </c>
    </row>
    <row r="163" spans="1:5" s="7" customFormat="1" ht="20.25" hidden="1">
      <c r="A163" s="27"/>
      <c r="B163" s="76" t="s">
        <v>36</v>
      </c>
      <c r="C163" s="77" t="s">
        <v>191</v>
      </c>
      <c r="D163" s="56">
        <v>0</v>
      </c>
      <c r="E163" s="23">
        <v>0</v>
      </c>
    </row>
    <row r="164" spans="1:5" s="7" customFormat="1" ht="20.25">
      <c r="A164" s="27">
        <v>10</v>
      </c>
      <c r="B164" s="82" t="s">
        <v>91</v>
      </c>
      <c r="C164" s="32" t="s">
        <v>92</v>
      </c>
      <c r="D164" s="19">
        <f>SUM(D165+D167+D168+D169+D170)</f>
        <v>3923000</v>
      </c>
      <c r="E164" s="19">
        <f>SUM(E165+E167+E168+E169+E170)</f>
        <v>2199451</v>
      </c>
    </row>
    <row r="165" spans="1:5" s="7" customFormat="1" ht="20.25" hidden="1">
      <c r="A165" s="27"/>
      <c r="B165" s="76" t="s">
        <v>164</v>
      </c>
      <c r="C165" s="77" t="s">
        <v>98</v>
      </c>
      <c r="D165" s="23">
        <v>0</v>
      </c>
      <c r="E165" s="23">
        <v>0</v>
      </c>
    </row>
    <row r="166" spans="1:5" s="7" customFormat="1" ht="24" customHeight="1" hidden="1">
      <c r="A166" s="27"/>
      <c r="B166" s="76" t="s">
        <v>199</v>
      </c>
      <c r="C166" s="77" t="s">
        <v>150</v>
      </c>
      <c r="D166" s="56"/>
      <c r="E166" s="23"/>
    </row>
    <row r="167" spans="1:5" s="7" customFormat="1" ht="20.25" hidden="1">
      <c r="A167" s="27"/>
      <c r="B167" s="76" t="s">
        <v>189</v>
      </c>
      <c r="C167" s="77" t="s">
        <v>99</v>
      </c>
      <c r="D167" s="56">
        <v>0</v>
      </c>
      <c r="E167" s="23">
        <v>0</v>
      </c>
    </row>
    <row r="168" spans="1:5" s="7" customFormat="1" ht="40.5">
      <c r="A168" s="27"/>
      <c r="B168" s="76" t="s">
        <v>190</v>
      </c>
      <c r="C168" s="77" t="s">
        <v>179</v>
      </c>
      <c r="D168" s="56">
        <v>1109000</v>
      </c>
      <c r="E168" s="23">
        <v>41524</v>
      </c>
    </row>
    <row r="169" spans="1:5" s="7" customFormat="1" ht="20.25">
      <c r="A169" s="27"/>
      <c r="B169" s="76" t="s">
        <v>36</v>
      </c>
      <c r="C169" s="77" t="s">
        <v>100</v>
      </c>
      <c r="D169" s="56">
        <v>2814000</v>
      </c>
      <c r="E169" s="23">
        <v>2164095</v>
      </c>
    </row>
    <row r="170" spans="1:5" s="7" customFormat="1" ht="20.25" hidden="1">
      <c r="A170" s="18"/>
      <c r="B170" s="20" t="s">
        <v>15</v>
      </c>
      <c r="C170" s="21" t="s">
        <v>103</v>
      </c>
      <c r="D170" s="56">
        <v>0</v>
      </c>
      <c r="E170" s="23">
        <f>SUM(E171)</f>
        <v>-6168</v>
      </c>
    </row>
    <row r="171" spans="1:5" s="7" customFormat="1" ht="21.75" customHeight="1">
      <c r="A171" s="18"/>
      <c r="B171" s="20" t="s">
        <v>140</v>
      </c>
      <c r="C171" s="21" t="s">
        <v>146</v>
      </c>
      <c r="D171" s="56">
        <v>0</v>
      </c>
      <c r="E171" s="23">
        <v>-6168</v>
      </c>
    </row>
    <row r="172" spans="1:5" s="7" customFormat="1" ht="21.75" customHeight="1">
      <c r="A172" s="43"/>
      <c r="B172" s="44"/>
      <c r="C172" s="45"/>
      <c r="D172" s="57"/>
      <c r="E172" s="46"/>
    </row>
    <row r="173" spans="1:5" s="7" customFormat="1" ht="21.75" customHeight="1" hidden="1">
      <c r="A173" s="43"/>
      <c r="B173" s="44"/>
      <c r="C173" s="45"/>
      <c r="D173" s="57"/>
      <c r="E173" s="46"/>
    </row>
    <row r="174" spans="1:5" s="7" customFormat="1" ht="21.75" customHeight="1" hidden="1">
      <c r="A174" s="43"/>
      <c r="B174" s="44"/>
      <c r="C174" s="45"/>
      <c r="D174" s="57"/>
      <c r="E174" s="46"/>
    </row>
    <row r="175" spans="1:5" s="7" customFormat="1" ht="21.75" customHeight="1">
      <c r="A175" s="43"/>
      <c r="B175" s="44"/>
      <c r="C175" s="45"/>
      <c r="D175" s="57"/>
      <c r="E175" s="46"/>
    </row>
    <row r="176" spans="1:8" s="7" customFormat="1" ht="18">
      <c r="A176" s="92"/>
      <c r="B176" s="93"/>
      <c r="C176" s="93"/>
      <c r="D176" s="93"/>
      <c r="E176" s="93"/>
      <c r="F176" s="38"/>
      <c r="G176" s="38"/>
      <c r="H176" s="38"/>
    </row>
    <row r="177" spans="1:8" s="73" customFormat="1" ht="19.5" customHeight="1">
      <c r="A177" s="90" t="s">
        <v>205</v>
      </c>
      <c r="B177" s="91"/>
      <c r="C177" s="91"/>
      <c r="D177" s="91"/>
      <c r="E177" s="91"/>
      <c r="F177" s="72"/>
      <c r="G177" s="72"/>
      <c r="H177" s="72"/>
    </row>
    <row r="178" spans="1:8" s="73" customFormat="1" ht="19.5" customHeight="1">
      <c r="A178" s="90" t="s">
        <v>206</v>
      </c>
      <c r="B178" s="90"/>
      <c r="C178" s="90"/>
      <c r="D178" s="90"/>
      <c r="E178" s="90"/>
      <c r="F178" s="72"/>
      <c r="G178" s="72"/>
      <c r="H178" s="72"/>
    </row>
    <row r="179" spans="1:8" s="7" customFormat="1" ht="19.5" customHeight="1">
      <c r="A179" s="87"/>
      <c r="B179" s="87"/>
      <c r="C179" s="87"/>
      <c r="D179" s="87"/>
      <c r="E179" s="87"/>
      <c r="F179" s="38"/>
      <c r="G179" s="38"/>
      <c r="H179" s="38"/>
    </row>
    <row r="180" spans="1:8" s="7" customFormat="1" ht="19.5" customHeight="1">
      <c r="A180" s="67"/>
      <c r="B180" s="67"/>
      <c r="C180" s="67"/>
      <c r="D180" s="67"/>
      <c r="E180" s="67"/>
      <c r="F180" s="38"/>
      <c r="G180" s="38"/>
      <c r="H180" s="38"/>
    </row>
    <row r="181" spans="1:8" s="7" customFormat="1" ht="18">
      <c r="A181" s="67"/>
      <c r="B181" s="67"/>
      <c r="C181" s="67"/>
      <c r="D181" s="67"/>
      <c r="E181" s="67"/>
      <c r="F181" s="38"/>
      <c r="G181" s="38"/>
      <c r="H181" s="38"/>
    </row>
    <row r="182" spans="1:8" ht="19.5">
      <c r="A182" s="68"/>
      <c r="B182" s="69"/>
      <c r="C182" s="70"/>
      <c r="D182" s="66"/>
      <c r="E182" s="71"/>
      <c r="F182" s="39"/>
      <c r="G182" s="39"/>
      <c r="H182" s="39"/>
    </row>
    <row r="183" spans="1:8" ht="18.75">
      <c r="A183" s="84"/>
      <c r="B183" s="84"/>
      <c r="C183" s="84"/>
      <c r="D183" s="84"/>
      <c r="E183" s="84"/>
      <c r="F183" s="39"/>
      <c r="G183" s="39"/>
      <c r="H183" s="39"/>
    </row>
    <row r="184" spans="1:8" ht="20.25" customHeight="1">
      <c r="A184" s="91"/>
      <c r="B184" s="91"/>
      <c r="C184" s="91"/>
      <c r="D184" s="91"/>
      <c r="E184" s="91"/>
      <c r="F184" s="39"/>
      <c r="G184" s="39"/>
      <c r="H184" s="39"/>
    </row>
    <row r="185" spans="1:6" ht="24.75" customHeight="1">
      <c r="A185" s="94"/>
      <c r="B185" s="95"/>
      <c r="C185" s="95"/>
      <c r="D185" s="95"/>
      <c r="E185" s="95"/>
      <c r="F185" s="39"/>
    </row>
    <row r="186" spans="1:6" ht="21.75" customHeight="1">
      <c r="A186" s="85"/>
      <c r="B186" s="86"/>
      <c r="C186" s="86"/>
      <c r="D186" s="86"/>
      <c r="E186" s="86"/>
      <c r="F186" s="39"/>
    </row>
    <row r="187" spans="1:6" ht="20.25">
      <c r="A187" s="40"/>
      <c r="B187" s="39"/>
      <c r="C187" s="36"/>
      <c r="D187" s="25"/>
      <c r="E187" s="37"/>
      <c r="F187" s="39"/>
    </row>
    <row r="188" spans="1:6" ht="20.25">
      <c r="A188" s="41"/>
      <c r="C188" s="5"/>
      <c r="E188" s="37"/>
      <c r="F188" s="39"/>
    </row>
    <row r="189" spans="1:5" ht="20.25">
      <c r="A189" s="41"/>
      <c r="C189" s="5"/>
      <c r="E189" s="6"/>
    </row>
    <row r="190" spans="1:5" ht="20.25">
      <c r="A190" s="41"/>
      <c r="C190" s="5"/>
      <c r="E190" s="6"/>
    </row>
    <row r="191" spans="1:5" ht="20.25">
      <c r="A191" s="41"/>
      <c r="C191" s="5"/>
      <c r="E191" s="6"/>
    </row>
    <row r="192" spans="1:5" ht="20.25">
      <c r="A192" s="41"/>
      <c r="C192" s="5"/>
      <c r="E192" s="6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ht="20.25">
      <c r="A206" s="41"/>
    </row>
    <row r="207" ht="20.25">
      <c r="A207" s="41"/>
    </row>
    <row r="208" ht="20.25">
      <c r="A208" s="41"/>
    </row>
    <row r="209" ht="20.25">
      <c r="A209" s="41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</sheetData>
  <sheetProtection/>
  <mergeCells count="11">
    <mergeCell ref="A184:E184"/>
    <mergeCell ref="A183:E183"/>
    <mergeCell ref="A186:E186"/>
    <mergeCell ref="A179:E179"/>
    <mergeCell ref="A1:B1"/>
    <mergeCell ref="A3:E3"/>
    <mergeCell ref="A177:E177"/>
    <mergeCell ref="A176:E176"/>
    <mergeCell ref="A185:E185"/>
    <mergeCell ref="C2:E2"/>
    <mergeCell ref="A178:E178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9" r:id="rId2"/>
  <rowBreaks count="1" manualBreakCount="1">
    <brk id="8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2018-07-09T07:07:25Z</cp:lastPrinted>
  <dcterms:created xsi:type="dcterms:W3CDTF">2008-10-06T08:18:30Z</dcterms:created>
  <dcterms:modified xsi:type="dcterms:W3CDTF">2018-07-26T05:23:40Z</dcterms:modified>
  <cp:category/>
  <cp:version/>
  <cp:contentType/>
  <cp:contentStatus/>
</cp:coreProperties>
</file>